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7000" activeTab="0"/>
  </bookViews>
  <sheets>
    <sheet name="Price sheet" sheetId="1" r:id="rId1"/>
    <sheet name="Cost calculator" sheetId="2" r:id="rId2"/>
  </sheets>
  <definedNames>
    <definedName name="_xlnm.Print_Area" localSheetId="0">'Price sheet'!$A$1:$H$48</definedName>
    <definedName name="_xlnm.Print_Area" localSheetId="1">'Cost calculator'!$A$1:$E$51</definedName>
  </definedNames>
  <calcPr calcId="191029" fullCalcOnLoad="1"/>
</workbook>
</file>

<file path=xl/sharedStrings.xml><?xml version="1.0" encoding="utf-8"?>
<sst xmlns="http://schemas.openxmlformats.org/spreadsheetml/2006/main" count="157" uniqueCount="144">
  <si>
    <t xml:space="preserve">Real estate photography price sheet</t>
  </si>
  <si>
    <t xml:space="preserve">Shaded cells are editable. Price cells are blank on purpose — fill in your own numbers. Package names, inclusions and square-footage bands are examples to replace.</t>
  </si>
  <si>
    <t xml:space="preserve">Business name</t>
  </si>
  <si>
    <t xml:space="preserve">Effective date</t>
  </si>
  <si>
    <t xml:space="preserve">Packages by home size</t>
  </si>
  <si>
    <t xml:space="preserve">One package per square-footage band. Set the bands, photo counts and prices to match how you work — the quick quote below picks the package from the home size.</t>
  </si>
  <si>
    <t xml:space="preserve">Package</t>
  </si>
  <si>
    <t xml:space="preserve">From (sq ft)</t>
  </si>
  <si>
    <t xml:space="preserve">To (sq ft)</t>
  </si>
  <si>
    <t xml:space="preserve">Edited photos</t>
  </si>
  <si>
    <t xml:space="preserve">What’s included</t>
  </si>
  <si>
    <t xml:space="preserve">Price</t>
  </si>
  <si>
    <t xml:space="preserve">Essentials</t>
  </si>
  <si>
    <t xml:space="preserve">Interior and exterior photos, online gallery</t>
  </si>
  <si>
    <t xml:space="preserve">Signature</t>
  </si>
  <si>
    <t xml:space="preserve">Everything in Essentials plus drone aerial photos</t>
  </si>
  <si>
    <t xml:space="preserve">Estate</t>
  </si>
  <si>
    <t xml:space="preserve">Everything in Signature plus floor plan and walkthrough video</t>
  </si>
  <si>
    <t xml:space="preserve">Example bands — replace with your own. Keep the “From” values in ascending order. For homes larger than your top band, consider quoting individually.</t>
  </si>
  <si>
    <t xml:space="preserve">Add-on menu</t>
  </si>
  <si>
    <t xml:space="preserve">Add-ons can be combined with any package. Enter a quantity in the Qty column to include an add-on in the quick quote.</t>
  </si>
  <si>
    <t xml:space="preserve">Add-on</t>
  </si>
  <si>
    <t xml:space="preserve">Unit</t>
  </si>
  <si>
    <t xml:space="preserve">Qty (quote)</t>
  </si>
  <si>
    <t xml:space="preserve">Details</t>
  </si>
  <si>
    <t xml:space="preserve">Line total</t>
  </si>
  <si>
    <t xml:space="preserve">Drone aerial photos</t>
  </si>
  <si>
    <t xml:space="preserve">Per shoot</t>
  </si>
  <si>
    <t xml:space="preserve">Aerial views of the home, lot and surroundings, where flight is permitted</t>
  </si>
  <si>
    <t xml:space="preserve">Drone aerial video</t>
  </si>
  <si>
    <t xml:space="preserve">Per clip</t>
  </si>
  <si>
    <t xml:space="preserve">Edited aerial footage for listing videos and social posts</t>
  </si>
  <si>
    <t xml:space="preserve">Walkthrough video</t>
  </si>
  <si>
    <t xml:space="preserve">Per video</t>
  </si>
  <si>
    <t xml:space="preserve">Edited interior and exterior video tour</t>
  </si>
  <si>
    <t xml:space="preserve">Twilight photos</t>
  </si>
  <si>
    <t xml:space="preserve">Exterior images at dusk with interior and landscape lights on</t>
  </si>
  <si>
    <t xml:space="preserve">Floor plan</t>
  </si>
  <si>
    <t xml:space="preserve">Per plan</t>
  </si>
  <si>
    <t xml:space="preserve">2D floor plan with room labels and approximate dimensions</t>
  </si>
  <si>
    <t xml:space="preserve">360° virtual tour</t>
  </si>
  <si>
    <t xml:space="preserve">Per tour</t>
  </si>
  <si>
    <t xml:space="preserve">Interactive tour for listing sites that support it</t>
  </si>
  <si>
    <t xml:space="preserve">Virtual staging</t>
  </si>
  <si>
    <t xml:space="preserve">Per image</t>
  </si>
  <si>
    <t xml:space="preserve">Digitally furnished photos of empty rooms</t>
  </si>
  <si>
    <t xml:space="preserve">Rush delivery</t>
  </si>
  <si>
    <t xml:space="preserve">Per order</t>
  </si>
  <si>
    <t xml:space="preserve">Faster turnaround than your standard delivery time</t>
  </si>
  <si>
    <t xml:space="preserve">Additional photos</t>
  </si>
  <si>
    <t xml:space="preserve">Extra edited images beyond the package count</t>
  </si>
  <si>
    <t xml:space="preserve">Add-ons in this quote</t>
  </si>
  <si>
    <t xml:space="preserve">Travel fees</t>
  </si>
  <si>
    <t xml:space="preserve">How you charge for distance. Publish these rules so clients can predict the fee; the quick quote uses them.</t>
  </si>
  <si>
    <t xml:space="preserve">Base location (city or ZIP)</t>
  </si>
  <si>
    <t xml:space="preserve">Where distance is measured from</t>
  </si>
  <si>
    <t xml:space="preserve">Free travel radius (miles)</t>
  </si>
  <si>
    <t xml:space="preserve">No travel fee inside this distance</t>
  </si>
  <si>
    <t xml:space="preserve">Fee per mile beyond the radius</t>
  </si>
  <si>
    <t xml:space="preserve">Charged only on the miles beyond the free radius</t>
  </si>
  <si>
    <t xml:space="preserve">Minimum travel fee</t>
  </si>
  <si>
    <t xml:space="preserve">Optional floor once a job is outside the radius</t>
  </si>
  <si>
    <t xml:space="preserve">Distance is measured</t>
  </si>
  <si>
    <t xml:space="preserve">Choose one way or round trip, and say which on your price list</t>
  </si>
  <si>
    <t xml:space="preserve">Tolls, parking and ferries</t>
  </si>
  <si>
    <t xml:space="preserve">Choose whether these are included or billed at cost</t>
  </si>
  <si>
    <t xml:space="preserve">Quick quote</t>
  </si>
  <si>
    <t xml:space="preserve">Enter the home size, add-on quantities (above) and the trip distance to price a job.</t>
  </si>
  <si>
    <t xml:space="preserve">Home size (sq ft)</t>
  </si>
  <si>
    <t xml:space="preserve">From the listing or the agent</t>
  </si>
  <si>
    <t xml:space="preserve">Picked from the bands in the package table</t>
  </si>
  <si>
    <t xml:space="preserve">Package price</t>
  </si>
  <si>
    <t xml:space="preserve">Price of the matching package</t>
  </si>
  <si>
    <t xml:space="preserve">Add-ons</t>
  </si>
  <si>
    <t xml:space="preserve">Sum of the add-on line totals</t>
  </si>
  <si>
    <t xml:space="preserve">Trip distance (miles)</t>
  </si>
  <si>
    <t xml:space="preserve">Measured the way you chose in travel fees</t>
  </si>
  <si>
    <t xml:space="preserve">Travel fee</t>
  </si>
  <si>
    <t xml:space="preserve">Uses the travel rules above</t>
  </si>
  <si>
    <t xml:space="preserve">Quote total</t>
  </si>
  <si>
    <t xml:space="preserve">Before any tax or discounts</t>
  </si>
  <si>
    <t xml:space="preserve">Template by ShootPortal · shootportal.app</t>
  </si>
  <si>
    <t xml:space="preserve">Cost and price calculator</t>
  </si>
  <si>
    <t xml:space="preserve">Work out what one job really costs, then set a price that reaches your target profit margin. Shaded cells are inputs. The numbers shown are examples only — replace them with your own.</t>
  </si>
  <si>
    <t xml:space="preserve">Time per job</t>
  </si>
  <si>
    <t xml:space="preserve">Item</t>
  </si>
  <si>
    <t xml:space="preserve">Hours</t>
  </si>
  <si>
    <t xml:space="preserve">Notes</t>
  </si>
  <si>
    <t xml:space="preserve">Hours on site</t>
  </si>
  <si>
    <t xml:space="preserve">Setup, walkthrough and shooting (example)</t>
  </si>
  <si>
    <t xml:space="preserve">Editing hours</t>
  </si>
  <si>
    <t xml:space="preserve">Culling, editing and exporting (example)</t>
  </si>
  <si>
    <t xml:space="preserve">Travel time, round trip</t>
  </si>
  <si>
    <t xml:space="preserve">Driving to and from the property (example)</t>
  </si>
  <si>
    <t xml:space="preserve">Admin and communication</t>
  </si>
  <si>
    <t xml:space="preserve">Scheduling, emails, invoicing and delivery (example)</t>
  </si>
  <si>
    <t xml:space="preserve">Total hours</t>
  </si>
  <si>
    <t xml:space="preserve">Rates and overhead</t>
  </si>
  <si>
    <t xml:space="preserve">Value</t>
  </si>
  <si>
    <t xml:space="preserve">Your hourly rate</t>
  </si>
  <si>
    <t xml:space="preserve">What your time is worth before profit (example — set your own)</t>
  </si>
  <si>
    <t xml:space="preserve">Travel distance, round trip (miles)</t>
  </si>
  <si>
    <t xml:space="preserve">Example distance for this job</t>
  </si>
  <si>
    <t xml:space="preserve">Vehicle cost per mile</t>
  </si>
  <si>
    <t xml:space="preserve">Your own estimate for fuel, maintenance and wear (example)</t>
  </si>
  <si>
    <t xml:space="preserve">Direct costs for this job</t>
  </si>
  <si>
    <t xml:space="preserve">Outsourced editing, floor plan or tour fees, parking (example)</t>
  </si>
  <si>
    <t xml:space="preserve">Monthly overhead</t>
  </si>
  <si>
    <t xml:space="preserve">Insurance, software, phone, equipment replacement, marketing (example)</t>
  </si>
  <si>
    <t xml:space="preserve">Jobs per month</t>
  </si>
  <si>
    <t xml:space="preserve">Average number of jobs you complete in a month (example)</t>
  </si>
  <si>
    <t xml:space="preserve">Overhead per job</t>
  </si>
  <si>
    <t xml:space="preserve">Monthly overhead ÷ jobs per month</t>
  </si>
  <si>
    <t xml:space="preserve">Cost per job</t>
  </si>
  <si>
    <t xml:space="preserve">Amount</t>
  </si>
  <si>
    <t xml:space="preserve">How it’s calculated</t>
  </si>
  <si>
    <t xml:space="preserve">Labor</t>
  </si>
  <si>
    <t xml:space="preserve">Total hours × hourly rate</t>
  </si>
  <si>
    <t xml:space="preserve">Travel</t>
  </si>
  <si>
    <t xml:space="preserve">Miles × vehicle cost per mile</t>
  </si>
  <si>
    <t xml:space="preserve">Direct costs</t>
  </si>
  <si>
    <t xml:space="preserve">From rates and overhead</t>
  </si>
  <si>
    <t xml:space="preserve">Overhead share</t>
  </si>
  <si>
    <t xml:space="preserve">Total cost per job</t>
  </si>
  <si>
    <t xml:space="preserve">What the job costs you before any profit</t>
  </si>
  <si>
    <t xml:space="preserve">Suggested price</t>
  </si>
  <si>
    <t xml:space="preserve">Target profit margin</t>
  </si>
  <si>
    <t xml:space="preserve">Share of the price you keep as profit. Must be below 100% (example: 30%)</t>
  </si>
  <si>
    <t xml:space="preserve">Total cost ÷ (1 − margin)</t>
  </si>
  <si>
    <t xml:space="preserve">Profit per job</t>
  </si>
  <si>
    <t xml:space="preserve">Suggested price − total cost</t>
  </si>
  <si>
    <t xml:space="preserve">Markup on cost (same profit)</t>
  </si>
  <si>
    <t xml:space="preserve">Profit ÷ total cost — see the note below</t>
  </si>
  <si>
    <t xml:space="preserve">Effective hourly rate</t>
  </si>
  <si>
    <t xml:space="preserve">Suggested price ÷ total hours</t>
  </si>
  <si>
    <t xml:space="preserve">Your current price (optional)</t>
  </si>
  <si>
    <t xml:space="preserve">Enter what you charge today to compare</t>
  </si>
  <si>
    <t xml:space="preserve">Margin at your current price</t>
  </si>
  <si>
    <t xml:space="preserve">Below your target? Revisit the price or the costs above</t>
  </si>
  <si>
    <t xml:space="preserve">Margin vs. markup</t>
  </si>
  <si>
    <t xml:space="preserve">Margin is profit as a share of the price: (price − cost) ÷ price. Markup is profit as a share of the cost: (price − cost) ÷ cost. They describe the same profit differently — a job that costs $100 and sells for $150 has a 50% markup but a 33.3% margin. Adding 30% to your costs gives a 30% markup, not a 30% margin. This calculator uses margin: price = cost ÷ (1 − margin).</t>
  </si>
  <si>
    <t xml:space="preserve">Target margin</t>
  </si>
  <si>
    <t xml:space="preserve">Markup needed</t>
  </si>
  <si>
    <t xml:space="preserve">Price for every $100 of cost</t>
  </si>
</sst>
</file>

<file path=xl/styles.xml><?xml version="1.0" encoding="utf-8"?>
<styleSheet xmlns="http://schemas.openxmlformats.org/spreadsheetml/2006/main">
  <numFmts count="4">
    <numFmt numFmtId="164" formatCode="mmm d, yyyy"/>
    <numFmt numFmtId="165" formatCode="$#,##0.00"/>
    <numFmt numFmtId="166" formatCode="$#,##0.00;-$#,##0.00;&quot;–&quot;"/>
    <numFmt numFmtId="167" formatCode="0.0%"/>
  </numFmts>
  <fonts count="12">
    <font>
      <sz val="10"/>
      <color rgb="FF334155"/>
      <name val="Inter"/>
      <family val="2"/>
    </font>
    <font>
      <b/>
      <sz val="18"/>
      <color rgb="FF0F172A"/>
      <name val="Inter"/>
      <family val="2"/>
    </font>
    <font>
      <sz val="10"/>
      <color rgb="FF64748B"/>
      <name val="Inter"/>
      <family val="2"/>
    </font>
    <font>
      <sz val="10"/>
      <color rgb="FF0F172A"/>
      <name val="Inter"/>
      <family val="2"/>
    </font>
    <font>
      <b/>
      <sz val="12"/>
      <color rgb="FF0F172A"/>
      <name val="Inter"/>
      <family val="2"/>
    </font>
    <font>
      <sz val="9"/>
      <color rgb="FF64748B"/>
      <name val="Inter"/>
      <family val="2"/>
    </font>
    <font>
      <b/>
      <sz val="9"/>
      <color rgb="FF334155"/>
      <name val="Inter"/>
      <family val="2"/>
    </font>
    <font>
      <b/>
      <sz val="10"/>
      <color rgb="FF0F172A"/>
      <name val="Inter"/>
      <family val="2"/>
    </font>
    <font>
      <sz val="9"/>
      <color rgb="FF475569"/>
      <name val="Inter"/>
      <family val="2"/>
    </font>
    <font>
      <b/>
      <sz val="11"/>
      <color rgb="FF4338CA"/>
      <name val="Inter"/>
      <family val="2"/>
    </font>
    <font>
      <sz val="8"/>
      <color rgb="FF94A3B8"/>
      <name val="Inter"/>
      <family val="2"/>
    </font>
    <font>
      <sz val="10"/>
      <color rgb="FF475569"/>
      <name val="Inter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F"/>
        <bgColor indexed="64"/>
      </patternFill>
    </fill>
    <fill>
      <patternFill patternType="solid">
        <fgColor rgb="FFF8FAF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C7D2FE"/>
      </bottom>
      <diagonal/>
    </border>
    <border>
      <left/>
      <right/>
      <top/>
      <bottom style="thin">
        <color rgb="FF4F46E5"/>
      </bottom>
      <diagonal/>
    </border>
    <border>
      <left/>
      <right/>
      <top/>
      <bottom style="thin">
        <color rgb="FFC7D2FE"/>
      </bottom>
      <diagonal/>
    </border>
    <border>
      <left/>
      <right/>
      <top style="thin">
        <color rgb="FF4F46E5"/>
      </top>
      <bottom style="thin">
        <color rgb="FF4F46E5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center" indent="1"/>
    </xf>
    <xf numFmtId="0" fontId="3" fillId="2" borderId="2" xfId="0" applyNumberFormat="1" applyFont="1" applyFill="1" applyBorder="1" applyAlignment="1" applyProtection="1">
      <alignment vertical="center" indent="1"/>
      <protection locked="0"/>
    </xf>
    <xf numFmtId="164" fontId="3" fillId="2" borderId="2" xfId="0" applyNumberFormat="1" applyFont="1" applyFill="1" applyBorder="1" applyAlignment="1" applyProtection="1">
      <alignment horizontal="left" vertical="center" indent="1"/>
      <protection locked="0"/>
    </xf>
    <xf numFmtId="0" fontId="4" fillId="0" borderId="3" xfId="0" applyNumberFormat="1" applyFont="1" applyFill="1" applyBorder="1" applyAlignment="1">
      <alignment vertical="bottom"/>
    </xf>
    <xf numFmtId="0" fontId="5" fillId="0" borderId="0" xfId="0" applyNumberFormat="1" applyFont="1" applyFill="1" applyBorder="1" applyAlignment="1">
      <alignment vertical="top" wrapText="1"/>
    </xf>
    <xf numFmtId="0" fontId="6" fillId="2" borderId="4" xfId="0" applyNumberFormat="1" applyFont="1" applyFill="1" applyBorder="1" applyAlignment="1">
      <alignment vertical="center" indent="1"/>
    </xf>
    <xf numFmtId="0" fontId="6" fillId="2" borderId="4" xfId="0" applyNumberFormat="1" applyFont="1" applyFill="1" applyBorder="1" applyAlignment="1">
      <alignment horizontal="right" vertical="center" indent="1"/>
    </xf>
    <xf numFmtId="0" fontId="7" fillId="2" borderId="2" xfId="0" applyNumberFormat="1" applyFont="1" applyFill="1" applyBorder="1" applyAlignment="1" applyProtection="1">
      <alignment vertical="center" indent="1"/>
      <protection locked="0"/>
    </xf>
    <xf numFmtId="3" fontId="3" fillId="2" borderId="2" xfId="0" applyNumberFormat="1" applyFont="1" applyFill="1" applyBorder="1" applyAlignment="1" applyProtection="1">
      <alignment horizontal="right" vertical="center" indent="1"/>
      <protection locked="0"/>
    </xf>
    <xf numFmtId="1" fontId="3" fillId="2" borderId="2" xfId="0" applyNumberFormat="1" applyFont="1" applyFill="1" applyBorder="1" applyAlignment="1" applyProtection="1">
      <alignment horizontal="right" vertical="center" indent="1"/>
      <protection locked="0"/>
    </xf>
    <xf numFmtId="0" fontId="3" fillId="2" borderId="2" xfId="0" applyNumberFormat="1" applyFont="1" applyFill="1" applyBorder="1" applyAlignment="1" applyProtection="1">
      <alignment vertical="center" wrapText="1" indent="1"/>
      <protection locked="0"/>
    </xf>
    <xf numFmtId="165" fontId="3" fillId="2" borderId="2" xfId="0" applyNumberFormat="1" applyFont="1" applyFill="1" applyBorder="1" applyAlignment="1" applyProtection="1">
      <alignment horizontal="right" vertical="center" indent="1"/>
      <protection locked="0"/>
    </xf>
    <xf numFmtId="0" fontId="8" fillId="2" borderId="2" xfId="0" applyNumberFormat="1" applyFont="1" applyFill="1" applyBorder="1" applyAlignment="1" applyProtection="1">
      <alignment vertical="center" wrapText="1" indent="1"/>
      <protection locked="0"/>
    </xf>
    <xf numFmtId="166" fontId="3" fillId="0" borderId="1" xfId="0" applyNumberFormat="1" applyFont="1" applyFill="1" applyBorder="1" applyAlignment="1">
      <alignment horizontal="right" vertical="center" indent="1"/>
    </xf>
    <xf numFmtId="0" fontId="7" fillId="0" borderId="1" xfId="0" applyNumberFormat="1" applyFont="1" applyFill="1" applyBorder="1" applyAlignment="1">
      <alignment horizontal="right" vertical="center" indent="1"/>
    </xf>
    <xf numFmtId="166" fontId="7" fillId="0" borderId="1" xfId="0" applyNumberFormat="1" applyFont="1" applyFill="1" applyBorder="1" applyAlignment="1">
      <alignment horizontal="right" vertical="center" indent="1"/>
    </xf>
    <xf numFmtId="0" fontId="5" fillId="0" borderId="1" xfId="0" applyNumberFormat="1" applyFont="1" applyFill="1" applyBorder="1" applyAlignment="1">
      <alignment vertical="center" wrapText="1" indent="1"/>
    </xf>
    <xf numFmtId="0" fontId="3" fillId="0" borderId="1" xfId="0" applyNumberFormat="1" applyFont="1" applyFill="1" applyBorder="1" applyAlignment="1">
      <alignment horizontal="right" vertical="center" indent="1"/>
    </xf>
    <xf numFmtId="0" fontId="7" fillId="2" borderId="5" xfId="0" applyNumberFormat="1" applyFont="1" applyFill="1" applyBorder="1" applyAlignment="1">
      <alignment vertical="center" indent="1"/>
    </xf>
    <xf numFmtId="165" fontId="9" fillId="2" borderId="5" xfId="0" applyNumberFormat="1" applyFont="1" applyFill="1" applyBorder="1" applyAlignment="1">
      <alignment horizontal="right" vertical="center" indent="1"/>
    </xf>
    <xf numFmtId="0" fontId="10" fillId="0" borderId="0" xfId="0" applyNumberFormat="1" applyFont="1" applyFill="1" applyBorder="1" applyAlignment="1">
      <alignment vertical="center"/>
    </xf>
    <xf numFmtId="2" fontId="3" fillId="2" borderId="2" xfId="0" applyNumberFormat="1" applyFont="1" applyFill="1" applyBorder="1" applyAlignment="1" applyProtection="1">
      <alignment horizontal="right" vertical="center" indent="1"/>
      <protection locked="0"/>
    </xf>
    <xf numFmtId="0" fontId="7" fillId="0" borderId="1" xfId="0" applyNumberFormat="1" applyFont="1" applyFill="1" applyBorder="1" applyAlignment="1">
      <alignment vertical="center" indent="1"/>
    </xf>
    <xf numFmtId="2" fontId="7" fillId="0" borderId="1" xfId="0" applyNumberFormat="1" applyFont="1" applyFill="1" applyBorder="1" applyAlignment="1">
      <alignment horizontal="right" vertical="center" indent="1"/>
    </xf>
    <xf numFmtId="165" fontId="3" fillId="0" borderId="1" xfId="0" applyNumberFormat="1" applyFont="1" applyFill="1" applyBorder="1" applyAlignment="1">
      <alignment horizontal="right" vertical="center" indent="1"/>
    </xf>
    <xf numFmtId="0" fontId="5" fillId="2" borderId="5" xfId="0" applyNumberFormat="1" applyFont="1" applyFill="1" applyBorder="1" applyAlignment="1">
      <alignment vertical="center" wrapText="1" indent="1"/>
    </xf>
    <xf numFmtId="9" fontId="3" fillId="2" borderId="2" xfId="0" applyNumberFormat="1" applyFont="1" applyFill="1" applyBorder="1" applyAlignment="1" applyProtection="1">
      <alignment horizontal="right" vertical="center" indent="1"/>
      <protection locked="0"/>
    </xf>
    <xf numFmtId="167" fontId="3" fillId="0" borderId="1" xfId="0" applyNumberFormat="1" applyFont="1" applyFill="1" applyBorder="1" applyAlignment="1">
      <alignment horizontal="right" vertical="center" indent="1"/>
    </xf>
    <xf numFmtId="0" fontId="11" fillId="3" borderId="0" xfId="0" applyNumberFormat="1" applyFont="1" applyFill="1" applyBorder="1" applyAlignment="1">
      <alignment vertical="top" wrapText="1" indent="1"/>
    </xf>
    <xf numFmtId="9" fontId="3" fillId="2" borderId="2" xfId="0" applyNumberFormat="1" applyFont="1" applyFill="1" applyBorder="1" applyAlignment="1" applyProtection="1">
      <alignment horizontal="left" vertical="center" indent="1"/>
      <protection locked="0"/>
    </xf>
    <xf numFmtId="165" fontId="3" fillId="0" borderId="1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dimension ref="A1:G48"/>
  <sheetViews>
    <sheetView showGridLines="0" tabSelected="1" zoomScaleNormal="100" workbookViewId="0">
      <selection activeCell="A1" sqref="A1"/>
    </sheetView>
  </sheetViews>
  <sheetFormatPr defaultRowHeight="15"/>
  <cols>
    <col min="1" max="1" width="2.5" customWidth="1"/>
    <col min="2" max="2" width="30" customWidth="1"/>
    <col min="3" max="3" width="14" customWidth="1"/>
    <col min="4" max="4" width="14" customWidth="1"/>
    <col min="5" max="5" width="14" customWidth="1"/>
    <col min="6" max="6" width="44" customWidth="1"/>
    <col min="7" max="7" width="15" customWidth="1"/>
    <col min="8" max="8" width="2.5" customWidth="1"/>
  </cols>
  <sheetData>
    <row r="1" ht="12" customHeight="1"/>
    <row r="2" ht="30" customHeight="1">
      <c r="B2" s="1" t="s">
        <v>0</v>
      </c>
      <c r="C2" s="1"/>
      <c r="D2" s="1"/>
      <c r="E2" s="1"/>
      <c r="F2" s="1"/>
      <c r="G2" s="1"/>
    </row>
    <row r="3" ht="30" customHeight="1">
      <c r="B3" s="2" t="s">
        <v>1</v>
      </c>
      <c r="C3" s="2"/>
      <c r="D3" s="2"/>
      <c r="E3" s="2"/>
      <c r="F3" s="2"/>
      <c r="G3" s="2"/>
    </row>
    <row r="5" ht="22" customHeight="1">
      <c r="B5" s="3" t="s">
        <v>2</v>
      </c>
      <c r="C5" s="4"/>
      <c r="D5" s="4"/>
      <c r="E5" s="3" t="s">
        <v>3</v>
      </c>
      <c r="F5" s="5"/>
    </row>
    <row r="7" ht="26" customHeight="1">
      <c r="B7" s="6" t="s">
        <v>4</v>
      </c>
      <c r="C7" s="6"/>
      <c r="D7" s="6"/>
      <c r="E7" s="6"/>
      <c r="F7" s="6"/>
      <c r="G7" s="6"/>
    </row>
    <row r="8" ht="28" customHeight="1">
      <c r="B8" s="7" t="s">
        <v>5</v>
      </c>
      <c r="C8" s="7"/>
      <c r="D8" s="7"/>
      <c r="E8" s="7"/>
      <c r="F8" s="7"/>
      <c r="G8" s="7"/>
    </row>
    <row r="9" ht="22" customHeight="1">
      <c r="B9" s="8" t="s">
        <v>6</v>
      </c>
      <c r="C9" s="9" t="s">
        <v>7</v>
      </c>
      <c r="D9" s="9" t="s">
        <v>8</v>
      </c>
      <c r="E9" s="9" t="s">
        <v>9</v>
      </c>
      <c r="F9" s="8" t="s">
        <v>10</v>
      </c>
      <c r="G9" s="9" t="s">
        <v>11</v>
      </c>
    </row>
    <row r="10" ht="30" customHeight="1">
      <c r="B10" s="10" t="s">
        <v>12</v>
      </c>
      <c r="C10" s="11">
        <v>0</v>
      </c>
      <c r="D10" s="11">
        <v>2000</v>
      </c>
      <c r="E10" s="12"/>
      <c r="F10" s="13" t="s">
        <v>13</v>
      </c>
      <c r="G10" s="14"/>
    </row>
    <row r="11" ht="30" customHeight="1">
      <c r="B11" s="10" t="s">
        <v>14</v>
      </c>
      <c r="C11" s="11">
        <v>2001</v>
      </c>
      <c r="D11" s="11">
        <v>3500</v>
      </c>
      <c r="E11" s="12"/>
      <c r="F11" s="13" t="s">
        <v>15</v>
      </c>
      <c r="G11" s="14"/>
    </row>
    <row r="12" ht="30" customHeight="1">
      <c r="B12" s="10" t="s">
        <v>16</v>
      </c>
      <c r="C12" s="11">
        <v>3501</v>
      </c>
      <c r="D12" s="11">
        <v>5000</v>
      </c>
      <c r="E12" s="12"/>
      <c r="F12" s="13" t="s">
        <v>17</v>
      </c>
      <c r="G12" s="14"/>
    </row>
    <row r="13" ht="26" customHeight="1">
      <c r="B13" s="7" t="s">
        <v>18</v>
      </c>
      <c r="C13" s="7"/>
      <c r="D13" s="7"/>
      <c r="E13" s="7"/>
      <c r="F13" s="7"/>
      <c r="G13" s="7"/>
    </row>
    <row r="15" ht="26" customHeight="1">
      <c r="B15" s="6" t="s">
        <v>19</v>
      </c>
      <c r="C15" s="6"/>
      <c r="D15" s="6"/>
      <c r="E15" s="6"/>
      <c r="F15" s="6"/>
      <c r="G15" s="6"/>
    </row>
    <row r="16" ht="28" customHeight="1">
      <c r="B16" s="7" t="s">
        <v>20</v>
      </c>
      <c r="C16" s="7"/>
      <c r="D16" s="7"/>
      <c r="E16" s="7"/>
      <c r="F16" s="7"/>
      <c r="G16" s="7"/>
    </row>
    <row r="17" ht="22" customHeight="1">
      <c r="B17" s="8" t="s">
        <v>21</v>
      </c>
      <c r="C17" s="8" t="s">
        <v>22</v>
      </c>
      <c r="D17" s="9" t="s">
        <v>11</v>
      </c>
      <c r="E17" s="9" t="s">
        <v>23</v>
      </c>
      <c r="F17" s="8" t="s">
        <v>24</v>
      </c>
      <c r="G17" s="9" t="s">
        <v>25</v>
      </c>
    </row>
    <row r="18" ht="30" customHeight="1">
      <c r="B18" s="10" t="s">
        <v>26</v>
      </c>
      <c r="C18" s="4" t="s">
        <v>27</v>
      </c>
      <c r="D18" s="14"/>
      <c r="E18" s="12"/>
      <c r="F18" s="15" t="s">
        <v>28</v>
      </c>
      <c r="G18" s="16">
        <f>IF(OR(D18="",E18=""),0,D18*E18)</f>
        <v>0</v>
      </c>
    </row>
    <row r="19" ht="30" customHeight="1">
      <c r="B19" s="10" t="s">
        <v>29</v>
      </c>
      <c r="C19" s="4" t="s">
        <v>30</v>
      </c>
      <c r="D19" s="14"/>
      <c r="E19" s="12"/>
      <c r="F19" s="15" t="s">
        <v>31</v>
      </c>
      <c r="G19" s="16">
        <f>IF(OR(D19="",E19=""),0,D19*E19)</f>
        <v>0</v>
      </c>
    </row>
    <row r="20" ht="30" customHeight="1">
      <c r="B20" s="10" t="s">
        <v>32</v>
      </c>
      <c r="C20" s="4" t="s">
        <v>33</v>
      </c>
      <c r="D20" s="14"/>
      <c r="E20" s="12"/>
      <c r="F20" s="15" t="s">
        <v>34</v>
      </c>
      <c r="G20" s="16">
        <f>IF(OR(D20="",E20=""),0,D20*E20)</f>
        <v>0</v>
      </c>
    </row>
    <row r="21" ht="30" customHeight="1">
      <c r="B21" s="10" t="s">
        <v>35</v>
      </c>
      <c r="C21" s="4" t="s">
        <v>27</v>
      </c>
      <c r="D21" s="14"/>
      <c r="E21" s="12"/>
      <c r="F21" s="15" t="s">
        <v>36</v>
      </c>
      <c r="G21" s="16">
        <f>IF(OR(D21="",E21=""),0,D21*E21)</f>
        <v>0</v>
      </c>
    </row>
    <row r="22" ht="30" customHeight="1">
      <c r="B22" s="10" t="s">
        <v>37</v>
      </c>
      <c r="C22" s="4" t="s">
        <v>38</v>
      </c>
      <c r="D22" s="14"/>
      <c r="E22" s="12"/>
      <c r="F22" s="15" t="s">
        <v>39</v>
      </c>
      <c r="G22" s="16">
        <f>IF(OR(D22="",E22=""),0,D22*E22)</f>
        <v>0</v>
      </c>
    </row>
    <row r="23" ht="30" customHeight="1">
      <c r="B23" s="10" t="s">
        <v>40</v>
      </c>
      <c r="C23" s="4" t="s">
        <v>41</v>
      </c>
      <c r="D23" s="14"/>
      <c r="E23" s="12"/>
      <c r="F23" s="15" t="s">
        <v>42</v>
      </c>
      <c r="G23" s="16">
        <f>IF(OR(D23="",E23=""),0,D23*E23)</f>
        <v>0</v>
      </c>
    </row>
    <row r="24" ht="30" customHeight="1">
      <c r="B24" s="10" t="s">
        <v>43</v>
      </c>
      <c r="C24" s="4" t="s">
        <v>44</v>
      </c>
      <c r="D24" s="14"/>
      <c r="E24" s="12"/>
      <c r="F24" s="15" t="s">
        <v>45</v>
      </c>
      <c r="G24" s="16">
        <f>IF(OR(D24="",E24=""),0,D24*E24)</f>
        <v>0</v>
      </c>
    </row>
    <row r="25" ht="30" customHeight="1">
      <c r="B25" s="10" t="s">
        <v>46</v>
      </c>
      <c r="C25" s="4" t="s">
        <v>47</v>
      </c>
      <c r="D25" s="14"/>
      <c r="E25" s="12"/>
      <c r="F25" s="15" t="s">
        <v>48</v>
      </c>
      <c r="G25" s="16">
        <f>IF(OR(D25="",E25=""),0,D25*E25)</f>
        <v>0</v>
      </c>
    </row>
    <row r="26" ht="30" customHeight="1">
      <c r="B26" s="10" t="s">
        <v>49</v>
      </c>
      <c r="C26" s="4" t="s">
        <v>44</v>
      </c>
      <c r="D26" s="14"/>
      <c r="E26" s="12"/>
      <c r="F26" s="15" t="s">
        <v>50</v>
      </c>
      <c r="G26" s="16">
        <f>IF(OR(D26="",E26=""),0,D26*E26)</f>
        <v>0</v>
      </c>
    </row>
    <row r="27" ht="22" customHeight="1">
      <c r="F27" s="17" t="s">
        <v>51</v>
      </c>
      <c r="G27" s="18">
        <f>SUM(G18:G26)</f>
        <v>0</v>
      </c>
    </row>
    <row r="29" ht="26" customHeight="1">
      <c r="B29" s="6" t="s">
        <v>52</v>
      </c>
      <c r="C29" s="6"/>
      <c r="D29" s="6"/>
      <c r="E29" s="6"/>
      <c r="F29" s="6"/>
      <c r="G29" s="6"/>
    </row>
    <row r="30" ht="28" customHeight="1">
      <c r="B30" s="7" t="s">
        <v>53</v>
      </c>
      <c r="C30" s="7"/>
      <c r="D30" s="7"/>
      <c r="E30" s="7"/>
      <c r="F30" s="7"/>
      <c r="G30" s="7"/>
    </row>
    <row r="31" ht="22" customHeight="1">
      <c r="B31" s="3" t="s">
        <v>54</v>
      </c>
      <c r="C31" s="4"/>
      <c r="D31" s="4"/>
      <c r="E31" s="19" t="s">
        <v>55</v>
      </c>
      <c r="F31" s="19"/>
      <c r="G31" s="19"/>
    </row>
    <row r="32" ht="22" customHeight="1">
      <c r="B32" s="3" t="s">
        <v>56</v>
      </c>
      <c r="C32" s="11"/>
      <c r="D32" s="11"/>
      <c r="E32" s="19" t="s">
        <v>57</v>
      </c>
      <c r="F32" s="19"/>
      <c r="G32" s="19"/>
    </row>
    <row r="33" ht="22" customHeight="1">
      <c r="B33" s="3" t="s">
        <v>58</v>
      </c>
      <c r="C33" s="14"/>
      <c r="D33" s="14"/>
      <c r="E33" s="19" t="s">
        <v>59</v>
      </c>
      <c r="F33" s="19"/>
      <c r="G33" s="19"/>
    </row>
    <row r="34" ht="22" customHeight="1">
      <c r="B34" s="3" t="s">
        <v>60</v>
      </c>
      <c r="C34" s="14"/>
      <c r="D34" s="14"/>
      <c r="E34" s="19" t="s">
        <v>61</v>
      </c>
      <c r="F34" s="19"/>
      <c r="G34" s="19"/>
    </row>
    <row r="35" ht="22" customHeight="1">
      <c r="B35" s="3" t="s">
        <v>62</v>
      </c>
      <c r="C35" s="4"/>
      <c r="D35" s="4"/>
      <c r="E35" s="19" t="s">
        <v>63</v>
      </c>
      <c r="F35" s="19"/>
      <c r="G35" s="19"/>
    </row>
    <row r="36" ht="22" customHeight="1">
      <c r="B36" s="3" t="s">
        <v>64</v>
      </c>
      <c r="C36" s="4"/>
      <c r="D36" s="4"/>
      <c r="E36" s="19" t="s">
        <v>65</v>
      </c>
      <c r="F36" s="19"/>
      <c r="G36" s="19"/>
    </row>
    <row r="38" ht="26" customHeight="1">
      <c r="B38" s="6" t="s">
        <v>66</v>
      </c>
      <c r="C38" s="6"/>
      <c r="D38" s="6"/>
      <c r="E38" s="6"/>
      <c r="F38" s="6"/>
      <c r="G38" s="6"/>
    </row>
    <row r="39" ht="28" customHeight="1">
      <c r="B39" s="7" t="s">
        <v>67</v>
      </c>
      <c r="C39" s="7"/>
      <c r="D39" s="7"/>
      <c r="E39" s="7"/>
      <c r="F39" s="7"/>
      <c r="G39" s="7"/>
    </row>
    <row r="40" ht="22" customHeight="1">
      <c r="B40" s="3" t="s">
        <v>68</v>
      </c>
      <c r="C40" s="11"/>
      <c r="D40" s="11"/>
      <c r="E40" s="19" t="s">
        <v>69</v>
      </c>
      <c r="F40" s="19"/>
      <c r="G40" s="19"/>
    </row>
    <row r="41" ht="22" customHeight="1">
      <c r="B41" s="3" t="s">
        <v>6</v>
      </c>
      <c r="C41" s="20" t="str">
        <f>IF(C40="","",IFERROR(LOOKUP(C40,$C$10:$C$12,$B$10:$B$12),"Below your smallest band"))</f>
        <v/>
      </c>
      <c r="D41" s="20"/>
      <c r="E41" s="19" t="s">
        <v>70</v>
      </c>
      <c r="F41" s="19"/>
      <c r="G41" s="19"/>
    </row>
    <row r="42" ht="22" customHeight="1">
      <c r="B42" s="3" t="s">
        <v>71</v>
      </c>
      <c r="C42" s="16">
        <f>IF(C40="",0,IFERROR(LOOKUP(C40,$C$10:$C$12,$G$10:$G$12),0))</f>
        <v>0</v>
      </c>
      <c r="D42" s="16"/>
      <c r="E42" s="19" t="s">
        <v>72</v>
      </c>
      <c r="F42" s="19"/>
      <c r="G42" s="19"/>
    </row>
    <row r="43" ht="22" customHeight="1">
      <c r="B43" s="3" t="s">
        <v>73</v>
      </c>
      <c r="C43" s="16">
        <f>G27</f>
        <v>0</v>
      </c>
      <c r="D43" s="16"/>
      <c r="E43" s="19" t="s">
        <v>74</v>
      </c>
      <c r="F43" s="19"/>
      <c r="G43" s="19"/>
    </row>
    <row r="44" ht="22" customHeight="1">
      <c r="B44" s="3" t="s">
        <v>75</v>
      </c>
      <c r="C44" s="11"/>
      <c r="D44" s="11"/>
      <c r="E44" s="19" t="s">
        <v>76</v>
      </c>
      <c r="F44" s="19"/>
      <c r="G44" s="19"/>
    </row>
    <row r="45" ht="22" customHeight="1">
      <c r="B45" s="3" t="s">
        <v>77</v>
      </c>
      <c r="C45" s="16">
        <f>IF(OR(C44="",C32=""),0,IF(C44&gt;C32,MAX(C34,(C44-C32)*C33),0))</f>
        <v>0</v>
      </c>
      <c r="D45" s="16"/>
      <c r="E45" s="19" t="s">
        <v>78</v>
      </c>
      <c r="F45" s="19"/>
      <c r="G45" s="19"/>
    </row>
    <row r="46" ht="26" customHeight="1">
      <c r="B46" s="21" t="s">
        <v>79</v>
      </c>
      <c r="C46" s="22">
        <f>C42+C43+C45</f>
        <v>0</v>
      </c>
      <c r="D46" s="22"/>
      <c r="E46" s="19" t="s">
        <v>80</v>
      </c>
      <c r="F46" s="19"/>
      <c r="G46" s="19"/>
    </row>
    <row r="48">
      <c r="B48" s="23" t="s">
        <v>81</v>
      </c>
    </row>
  </sheetData>
  <mergeCells count="38">
    <mergeCell ref="B2:G2"/>
    <mergeCell ref="B3:G3"/>
    <mergeCell ref="C5:D5"/>
    <mergeCell ref="B7:G7"/>
    <mergeCell ref="B8:G8"/>
    <mergeCell ref="B13:G13"/>
    <mergeCell ref="B15:G15"/>
    <mergeCell ref="B16:G16"/>
    <mergeCell ref="B29:G29"/>
    <mergeCell ref="B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B38:G38"/>
    <mergeCell ref="B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4:D44"/>
    <mergeCell ref="E44:G44"/>
    <mergeCell ref="C45:D45"/>
    <mergeCell ref="E45:G45"/>
    <mergeCell ref="C46:D46"/>
    <mergeCell ref="E46:G46"/>
  </mergeCells>
  <dataValidations count="2">
    <dataValidation type="list" allowBlank="1" showInputMessage="0" showErrorMessage="1" errorStyle="warning" errorTitle="Choose from the list" error="Pick one of the options in the dropdown." sqref="C35">
      <formula1>"One way,Round trip"</formula1>
    </dataValidation>
    <dataValidation type="list" allowBlank="1" showInputMessage="0" showErrorMessage="1" errorStyle="warning" errorTitle="Choose from the list" error="Pick one of the options in the dropdown." sqref="C36">
      <formula1>"Included,Billed at cost"</formula1>
    </dataValidation>
  </dataValidations>
  <printOptions horizontalCentered="1"/>
  <pageMargins left="0.5" right="0.5" top="0.6" bottom="0.6" header="0.3" footer="0.3"/>
  <pageSetup paperSize="1" orientation="portrait" fitToWidth="1" fitToHeight="0"/>
  <headerFooter>
    <oddFooter>&amp;L&amp;8&amp;K94A3B8Template by ShootPortal · shootportal.app&amp;R&amp;8&amp;K94A3B8Page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dimension ref="A1:D51"/>
  <sheetViews>
    <sheetView showGridLines="0" zoomScaleNormal="100" workbookViewId="0">
      <selection activeCell="A1" sqref="A1"/>
    </sheetView>
  </sheetViews>
  <sheetFormatPr defaultRowHeight="15"/>
  <cols>
    <col min="1" max="1" width="2.5" customWidth="1"/>
    <col min="2" max="2" width="40" customWidth="1"/>
    <col min="3" max="3" width="16" customWidth="1"/>
    <col min="4" max="4" width="56" customWidth="1"/>
    <col min="5" max="5" width="2.5" customWidth="1"/>
  </cols>
  <sheetData>
    <row r="1" ht="12" customHeight="1"/>
    <row r="2" ht="30" customHeight="1">
      <c r="B2" s="1" t="s">
        <v>82</v>
      </c>
      <c r="C2" s="1"/>
      <c r="D2" s="1"/>
    </row>
    <row r="3" ht="30" customHeight="1">
      <c r="B3" s="2" t="s">
        <v>83</v>
      </c>
      <c r="C3" s="2"/>
      <c r="D3" s="2"/>
    </row>
    <row r="5" ht="26" customHeight="1">
      <c r="B5" s="6" t="s">
        <v>84</v>
      </c>
      <c r="C5" s="6"/>
      <c r="D5" s="6"/>
    </row>
    <row r="6" ht="22" customHeight="1">
      <c r="B6" s="8" t="s">
        <v>85</v>
      </c>
      <c r="C6" s="9" t="s">
        <v>86</v>
      </c>
      <c r="D6" s="8" t="s">
        <v>87</v>
      </c>
    </row>
    <row r="7" ht="22" customHeight="1">
      <c r="B7" s="3" t="s">
        <v>88</v>
      </c>
      <c r="C7" s="24">
        <v>1.5</v>
      </c>
      <c r="D7" s="19" t="s">
        <v>89</v>
      </c>
    </row>
    <row r="8" ht="22" customHeight="1">
      <c r="B8" s="3" t="s">
        <v>90</v>
      </c>
      <c r="C8" s="24">
        <v>2</v>
      </c>
      <c r="D8" s="19" t="s">
        <v>91</v>
      </c>
    </row>
    <row r="9" ht="22" customHeight="1">
      <c r="B9" s="3" t="s">
        <v>92</v>
      </c>
      <c r="C9" s="24">
        <v>1</v>
      </c>
      <c r="D9" s="19" t="s">
        <v>93</v>
      </c>
    </row>
    <row r="10" ht="22" customHeight="1">
      <c r="B10" s="3" t="s">
        <v>94</v>
      </c>
      <c r="C10" s="24">
        <v>0.5</v>
      </c>
      <c r="D10" s="19" t="s">
        <v>95</v>
      </c>
    </row>
    <row r="11" ht="22" customHeight="1">
      <c r="B11" s="25" t="s">
        <v>96</v>
      </c>
      <c r="C11" s="26">
        <f>SUM(C7:C10)</f>
        <v>5</v>
      </c>
      <c r="D11" s="19"/>
    </row>
    <row r="13" ht="26" customHeight="1">
      <c r="B13" s="6" t="s">
        <v>97</v>
      </c>
      <c r="C13" s="6"/>
      <c r="D13" s="6"/>
    </row>
    <row r="14" ht="22" customHeight="1">
      <c r="B14" s="8" t="s">
        <v>85</v>
      </c>
      <c r="C14" s="9" t="s">
        <v>98</v>
      </c>
      <c r="D14" s="8" t="s">
        <v>87</v>
      </c>
    </row>
    <row r="15" ht="22" customHeight="1">
      <c r="B15" s="3" t="s">
        <v>99</v>
      </c>
      <c r="C15" s="14">
        <v>50</v>
      </c>
      <c r="D15" s="19" t="s">
        <v>100</v>
      </c>
    </row>
    <row r="16" ht="22" customHeight="1">
      <c r="B16" s="3" t="s">
        <v>101</v>
      </c>
      <c r="C16" s="11">
        <v>30</v>
      </c>
      <c r="D16" s="19" t="s">
        <v>102</v>
      </c>
    </row>
    <row r="17" ht="22" customHeight="1">
      <c r="B17" s="3" t="s">
        <v>103</v>
      </c>
      <c r="C17" s="14">
        <v>0.5</v>
      </c>
      <c r="D17" s="19" t="s">
        <v>104</v>
      </c>
    </row>
    <row r="18" ht="22" customHeight="1">
      <c r="B18" s="3" t="s">
        <v>105</v>
      </c>
      <c r="C18" s="14">
        <v>25</v>
      </c>
      <c r="D18" s="19" t="s">
        <v>106</v>
      </c>
    </row>
    <row r="19" ht="22" customHeight="1">
      <c r="B19" s="3" t="s">
        <v>107</v>
      </c>
      <c r="C19" s="14">
        <v>600</v>
      </c>
      <c r="D19" s="19" t="s">
        <v>108</v>
      </c>
    </row>
    <row r="20" ht="22" customHeight="1">
      <c r="B20" s="3" t="s">
        <v>109</v>
      </c>
      <c r="C20" s="11">
        <v>20</v>
      </c>
      <c r="D20" s="19" t="s">
        <v>110</v>
      </c>
    </row>
    <row r="21" ht="22" customHeight="1">
      <c r="B21" s="3" t="s">
        <v>111</v>
      </c>
      <c r="C21" s="27">
        <f>IFERROR(C19/C20,0)</f>
        <v>30</v>
      </c>
      <c r="D21" s="19" t="s">
        <v>112</v>
      </c>
    </row>
    <row r="23" ht="26" customHeight="1">
      <c r="B23" s="6" t="s">
        <v>113</v>
      </c>
      <c r="C23" s="6"/>
      <c r="D23" s="6"/>
    </row>
    <row r="24" ht="22" customHeight="1">
      <c r="B24" s="8" t="s">
        <v>85</v>
      </c>
      <c r="C24" s="9" t="s">
        <v>114</v>
      </c>
      <c r="D24" s="8" t="s">
        <v>115</v>
      </c>
    </row>
    <row r="25" ht="22" customHeight="1">
      <c r="B25" s="3" t="s">
        <v>116</v>
      </c>
      <c r="C25" s="27">
        <f>C11*C15</f>
        <v>250</v>
      </c>
      <c r="D25" s="19" t="s">
        <v>117</v>
      </c>
    </row>
    <row r="26" ht="22" customHeight="1">
      <c r="B26" s="3" t="s">
        <v>118</v>
      </c>
      <c r="C26" s="27">
        <f>C16*C17</f>
        <v>15</v>
      </c>
      <c r="D26" s="19" t="s">
        <v>119</v>
      </c>
    </row>
    <row r="27" ht="22" customHeight="1">
      <c r="B27" s="3" t="s">
        <v>120</v>
      </c>
      <c r="C27" s="27">
        <f>C18</f>
        <v>25</v>
      </c>
      <c r="D27" s="19" t="s">
        <v>121</v>
      </c>
    </row>
    <row r="28" ht="22" customHeight="1">
      <c r="B28" s="3" t="s">
        <v>122</v>
      </c>
      <c r="C28" s="27">
        <f>C21</f>
        <v>30</v>
      </c>
      <c r="D28" s="19" t="s">
        <v>121</v>
      </c>
    </row>
    <row r="29" ht="26" customHeight="1">
      <c r="B29" s="21" t="s">
        <v>123</v>
      </c>
      <c r="C29" s="22">
        <f>SUM(C25:C28)</f>
        <v>320</v>
      </c>
      <c r="D29" s="28" t="s">
        <v>124</v>
      </c>
    </row>
    <row r="31" ht="26" customHeight="1">
      <c r="B31" s="6" t="s">
        <v>125</v>
      </c>
      <c r="C31" s="6"/>
      <c r="D31" s="6"/>
    </row>
    <row r="32" ht="22" customHeight="1">
      <c r="B32" s="8" t="s">
        <v>85</v>
      </c>
      <c r="C32" s="9" t="s">
        <v>98</v>
      </c>
      <c r="D32" s="8" t="s">
        <v>87</v>
      </c>
    </row>
    <row r="33" ht="22" customHeight="1">
      <c r="B33" s="3" t="s">
        <v>126</v>
      </c>
      <c r="C33" s="29">
        <v>0.3</v>
      </c>
      <c r="D33" s="19" t="s">
        <v>127</v>
      </c>
    </row>
    <row r="34" ht="26" customHeight="1">
      <c r="B34" s="21" t="s">
        <v>125</v>
      </c>
      <c r="C34" s="22">
        <f>IF(C33&gt;=1,"",C29/(1-C33))</f>
        <v>457.14285714285717</v>
      </c>
      <c r="D34" s="28" t="s">
        <v>128</v>
      </c>
    </row>
    <row r="35" ht="22" customHeight="1">
      <c r="B35" s="3" t="s">
        <v>129</v>
      </c>
      <c r="C35" s="27">
        <f>IF(C34="",0,C34-C29)</f>
        <v>137.14285714285717</v>
      </c>
      <c r="D35" s="19" t="s">
        <v>130</v>
      </c>
    </row>
    <row r="36" ht="22" customHeight="1">
      <c r="B36" s="3" t="s">
        <v>131</v>
      </c>
      <c r="C36" s="30">
        <f>IFERROR((C34-C29)/C29,0)</f>
        <v>0.42857142857142866</v>
      </c>
      <c r="D36" s="19" t="s">
        <v>132</v>
      </c>
    </row>
    <row r="37" ht="22" customHeight="1">
      <c r="B37" s="3" t="s">
        <v>133</v>
      </c>
      <c r="C37" s="27">
        <f>IFERROR(C34/C11,0)</f>
        <v>91.42857142857143</v>
      </c>
      <c r="D37" s="19" t="s">
        <v>134</v>
      </c>
    </row>
    <row r="38" ht="22" customHeight="1">
      <c r="B38" s="3" t="s">
        <v>135</v>
      </c>
      <c r="C38" s="14"/>
      <c r="D38" s="19" t="s">
        <v>136</v>
      </c>
    </row>
    <row r="39" ht="22" customHeight="1">
      <c r="B39" s="3" t="s">
        <v>137</v>
      </c>
      <c r="C39" s="30" t="str">
        <f>IF(OR(C38="",C38=0),"",(C38-C29)/C38)</f>
        <v/>
      </c>
      <c r="D39" s="19" t="s">
        <v>138</v>
      </c>
    </row>
    <row r="41" ht="26" customHeight="1">
      <c r="B41" s="6" t="s">
        <v>139</v>
      </c>
      <c r="C41" s="6"/>
      <c r="D41" s="6"/>
    </row>
    <row r="42" ht="70" customHeight="1">
      <c r="B42" s="31" t="s">
        <v>140</v>
      </c>
      <c r="C42" s="31"/>
      <c r="D42" s="31"/>
    </row>
    <row r="44" ht="22" customHeight="1">
      <c r="B44" s="8" t="s">
        <v>141</v>
      </c>
      <c r="C44" s="9" t="s">
        <v>142</v>
      </c>
      <c r="D44" s="8" t="s">
        <v>143</v>
      </c>
    </row>
    <row r="45" ht="22" customHeight="1">
      <c r="B45" s="32">
        <v>0.2</v>
      </c>
      <c r="C45" s="30">
        <f>IFERROR(B45/(1-B45),"")</f>
        <v>0.25</v>
      </c>
      <c r="D45" s="33">
        <f>IFERROR(100/(1-B45),"")</f>
        <v>125</v>
      </c>
    </row>
    <row r="46" ht="22" customHeight="1">
      <c r="B46" s="32">
        <v>0.3</v>
      </c>
      <c r="C46" s="30">
        <f>IFERROR(B46/(1-B46),"")</f>
        <v>0.4285714285714286</v>
      </c>
      <c r="D46" s="33">
        <f>IFERROR(100/(1-B46),"")</f>
        <v>142.85714285714286</v>
      </c>
    </row>
    <row r="47" ht="22" customHeight="1">
      <c r="B47" s="32">
        <v>0.4</v>
      </c>
      <c r="C47" s="30">
        <f>IFERROR(B47/(1-B47),"")</f>
        <v>0.6666666666666667</v>
      </c>
      <c r="D47" s="33">
        <f>IFERROR(100/(1-B47),"")</f>
        <v>166.66666666666669</v>
      </c>
    </row>
    <row r="48" ht="22" customHeight="1">
      <c r="B48" s="32">
        <v>0.5</v>
      </c>
      <c r="C48" s="30">
        <f>IFERROR(B48/(1-B48),"")</f>
        <v>1</v>
      </c>
      <c r="D48" s="33">
        <f>IFERROR(100/(1-B48),"")</f>
        <v>200</v>
      </c>
    </row>
    <row r="49" ht="22" customHeight="1">
      <c r="B49" s="32">
        <v>0.6</v>
      </c>
      <c r="C49" s="30">
        <f>IFERROR(B49/(1-B49),"")</f>
        <v>1.4999999999999998</v>
      </c>
      <c r="D49" s="33">
        <f>IFERROR(100/(1-B49),"")</f>
        <v>250</v>
      </c>
    </row>
    <row r="51">
      <c r="B51" s="23" t="s">
        <v>81</v>
      </c>
    </row>
  </sheetData>
  <mergeCells count="8">
    <mergeCell ref="B2:D2"/>
    <mergeCell ref="B3:D3"/>
    <mergeCell ref="B5:D5"/>
    <mergeCell ref="B13:D13"/>
    <mergeCell ref="B23:D23"/>
    <mergeCell ref="B31:D31"/>
    <mergeCell ref="B41:D41"/>
    <mergeCell ref="B42:D42"/>
  </mergeCells>
  <dataValidations count="1">
    <dataValidation type="decimal" operator="between" allowBlank="1" showErrorMessage="1" errorTitle="Check this value" error="Enter a margin between 0% and 95%." sqref="C33">
      <formula1>0</formula1>
      <formula2>0.95</formula2>
    </dataValidation>
  </dataValidations>
  <printOptions horizontalCentered="1"/>
  <pageMargins left="0.5" right="0.5" top="0.6" bottom="0.6" header="0.3" footer="0.3"/>
  <pageSetup paperSize="1" orientation="portrait" fitToWidth="1" fitToHeight="0"/>
  <headerFooter>
    <oddFooter>&amp;L&amp;8&amp;K94A3B8Template by ShootPortal · shootportal.app&amp;R&amp;8&amp;K94A3B8Page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ShootPortal</Company>
  <LinksUpToDate>false</LinksUpToDate>
  <SharedDoc>false</SharedDoc>
  <HyperlinksChanged>false</HyperlinksChanged>
  <AppVersion>16.0000</AppVersion>
  <TitlesOfParts>
    <vt:vector size="1" baseType="lpstr">
      <vt:lpstr>Real estate photography pricing sheet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photography pricing sheet template</dc:title>
  <dc:subject>Package tiers by square footage, add-on menu, travel fees and a cost-based price calculator</dc:subject>
  <dc:creator>ShootPortal</dc:creator>
  <cp:keywords>real estate photography, pricing, price sheet, template</cp:keywords>
  <dc:description>Editable price sheet for real estate photographers. Example values are placeholders.</dc:description>
  <cp:lastModifiedBy>ShootPortal</cp:lastModifiedBy>
  <dcterms:created xsi:type="dcterms:W3CDTF">2026-10-01T12:00:00Z</dcterms:created>
  <dcterms:modified xsi:type="dcterms:W3CDTF">2026-10-01T12:00:00Z</dcterms:modified>
</cp:coreProperties>
</file>